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\Documents\AAAAMerel\D2E\Consument nieuwe stijl\"/>
    </mc:Choice>
  </mc:AlternateContent>
  <bookViews>
    <workbookView xWindow="0" yWindow="0" windowWidth="19200" windowHeight="793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20" i="1"/>
  <c r="G19" i="1"/>
  <c r="G21" i="1"/>
  <c r="G23" i="1"/>
  <c r="G24" i="1"/>
  <c r="G25" i="1"/>
  <c r="G26" i="1" s="1"/>
  <c r="G18" i="1"/>
  <c r="G9" i="1"/>
  <c r="G8" i="1"/>
  <c r="G12" i="1"/>
  <c r="G15" i="1" s="1"/>
  <c r="G17" i="1"/>
  <c r="G16" i="1"/>
  <c r="G22" i="1" l="1"/>
  <c r="G13" i="1"/>
  <c r="G14" i="1"/>
</calcChain>
</file>

<file path=xl/sharedStrings.xml><?xml version="1.0" encoding="utf-8"?>
<sst xmlns="http://schemas.openxmlformats.org/spreadsheetml/2006/main" count="69" uniqueCount="53">
  <si>
    <t>http://www.mooiemoestuin.nl/tuinieren-overig/drogen-in-een-droogapparaat/</t>
  </si>
  <si>
    <t>Drogen</t>
  </si>
  <si>
    <t>Wijn</t>
  </si>
  <si>
    <t>Invriezen</t>
  </si>
  <si>
    <t>Wecken</t>
  </si>
  <si>
    <t>Confijten</t>
  </si>
  <si>
    <t>Suiker</t>
  </si>
  <si>
    <t>480 gramCO2/kg suiker</t>
  </si>
  <si>
    <t>Aantal</t>
  </si>
  <si>
    <t>CO2 footprint per eenheid</t>
  </si>
  <si>
    <t>http://www.suikerunie.nl/Duurzaamheid/Plant-and-Planet/Klimaat---Energie/Emissies/Carbon-Footprint.aspx</t>
  </si>
  <si>
    <t>afhankelijk van het weer</t>
  </si>
  <si>
    <t>http://www.bieroundtable.com/energy--climate</t>
  </si>
  <si>
    <t>Gist</t>
  </si>
  <si>
    <t>0.19 gram CO2/fles wijn</t>
  </si>
  <si>
    <t>https://www.milieucentraal.nl/energie-besparen/apparaten-en-verlichting/huishoudelijke-apparaten/koelkasten-en-vriezers/</t>
  </si>
  <si>
    <t>1.5 kg</t>
  </si>
  <si>
    <t>14 min</t>
  </si>
  <si>
    <t>Steriliseren flessen</t>
  </si>
  <si>
    <t>Steriliseren potten</t>
  </si>
  <si>
    <t>5 min</t>
  </si>
  <si>
    <t>Gasfornuis koken (verbruik)</t>
  </si>
  <si>
    <t>Gasfornuis wecken (verbruik)</t>
  </si>
  <si>
    <t>20 min</t>
  </si>
  <si>
    <t>2.5 kg</t>
  </si>
  <si>
    <t>70 min (7 x 10 min)</t>
  </si>
  <si>
    <t>Gasfornuis indikken suikersiroop (verbruik)</t>
  </si>
  <si>
    <t>2784 uur (1 sept - 25 dec)</t>
  </si>
  <si>
    <t>https://www.milieucentraal.nl/klimaat-en-aarde/klimaatverandering/bereken-je-co2-uitstoot/</t>
  </si>
  <si>
    <t>0 g CO2</t>
  </si>
  <si>
    <t>34.25 Watt/uur ==&gt; 12.2 g CO2e/uur</t>
  </si>
  <si>
    <t>18.26 Watt/uur ==&gt; 6.5 g CO2e/uur</t>
  </si>
  <si>
    <t>2000 Watt/uur ==&gt; 711.1 g CO2e/uur</t>
  </si>
  <si>
    <t>550 Watt/uur ==&gt; 196.6 g CO2e/uur</t>
  </si>
  <si>
    <t>0,085 m3/uur + 0.013 m3 om aan de kook te brengen ==&gt; 159.6 g CO2e/uur + 24.4 g CO2e</t>
  </si>
  <si>
    <t>480 gramCO2e/kg suiker</t>
  </si>
  <si>
    <t>12 uur</t>
  </si>
  <si>
    <t>0.9 kg</t>
  </si>
  <si>
    <t>6 flessen</t>
  </si>
  <si>
    <t>https://www.startpagina.nl/v/wetenschap/natuurkunde-scheikunde/vraag/91765/tijd-duurt-voordat-liter-water</t>
  </si>
  <si>
    <t>https://www.wetenschapsforum.nl/index.php/topic/187191-gasverbruik-m3-per-uur-berekenen/</t>
  </si>
  <si>
    <t>Totaal</t>
  </si>
  <si>
    <t>2 min</t>
  </si>
  <si>
    <t>Voorbereiding: Gasfornuis koken (verbruik)</t>
  </si>
  <si>
    <t>Optie 1: Oven (elektrisch; verbruik)</t>
  </si>
  <si>
    <t>Optie 2: Dehydrator (verbruik)</t>
  </si>
  <si>
    <t>Optie 3: Zonnedroger (verbruik)</t>
  </si>
  <si>
    <t>Optie 1: A+++ (160 kWh/jaar)</t>
  </si>
  <si>
    <t>Optie 2: A+ (300 kWh/jaar)</t>
  </si>
  <si>
    <t>Uitstoot (in kg CO2e)</t>
  </si>
  <si>
    <t>Bronnen:</t>
  </si>
  <si>
    <t>Conserveringsmethode</t>
  </si>
  <si>
    <t>Product / handeling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</si>
</sst>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ieucentraal.nl/klimaat-en-aarde/klimaatverandering/bereken-je-co2-uitstoot/" TargetMode="External"/><Relationship Id="rId2" Type="http://schemas.openxmlformats.org/officeDocument/2006/relationships/hyperlink" Target="http://www.suikerunie.nl/Duurzaamheid/Plant-and-Planet/Klimaat---Energie/Emissies/Carbon-Footprint.aspx" TargetMode="External"/><Relationship Id="rId1" Type="http://schemas.openxmlformats.org/officeDocument/2006/relationships/hyperlink" Target="http://www.mooiemoestuin.nl/tuinieren-overig/drogen-in-een-droogapparaa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34"/>
  <sheetViews>
    <sheetView tabSelected="1" topLeftCell="A2" workbookViewId="0">
      <selection activeCell="C7" sqref="C7"/>
    </sheetView>
  </sheetViews>
  <sheetFormatPr defaultRowHeight="14.5" x14ac:dyDescent="0.35"/>
  <cols>
    <col min="3" max="3" width="17.7265625" customWidth="1"/>
    <col min="4" max="4" width="39.7265625" customWidth="1"/>
    <col min="5" max="5" width="35.1796875" bestFit="1" customWidth="1"/>
    <col min="6" max="6" width="14.1796875" customWidth="1"/>
  </cols>
  <sheetData>
    <row r="7" spans="3:8" ht="43.5" x14ac:dyDescent="0.35">
      <c r="C7" s="11" t="s">
        <v>51</v>
      </c>
      <c r="D7" s="12" t="s">
        <v>52</v>
      </c>
      <c r="E7" s="12" t="s">
        <v>9</v>
      </c>
      <c r="F7" s="12" t="s">
        <v>8</v>
      </c>
      <c r="G7" s="11" t="s">
        <v>49</v>
      </c>
    </row>
    <row r="8" spans="3:8" x14ac:dyDescent="0.35">
      <c r="C8" s="13" t="s">
        <v>2</v>
      </c>
      <c r="D8" s="4" t="s">
        <v>6</v>
      </c>
      <c r="E8" s="4" t="s">
        <v>35</v>
      </c>
      <c r="F8" s="4" t="s">
        <v>37</v>
      </c>
      <c r="G8" s="4">
        <f>(0.9*480)/1000</f>
        <v>0.432</v>
      </c>
    </row>
    <row r="9" spans="3:8" x14ac:dyDescent="0.35">
      <c r="C9" s="13"/>
      <c r="D9" s="4" t="s">
        <v>13</v>
      </c>
      <c r="E9" s="4" t="s">
        <v>14</v>
      </c>
      <c r="F9" s="4" t="s">
        <v>38</v>
      </c>
      <c r="G9" s="4">
        <f>(0.19*6)/1000</f>
        <v>1.1400000000000002E-3</v>
      </c>
    </row>
    <row r="10" spans="3:8" ht="43.5" x14ac:dyDescent="0.35">
      <c r="C10" s="13"/>
      <c r="D10" s="5" t="s">
        <v>18</v>
      </c>
      <c r="E10" s="5" t="s">
        <v>34</v>
      </c>
      <c r="F10" s="4" t="s">
        <v>20</v>
      </c>
      <c r="G10" s="4">
        <f>(24.4+(159.6/12))/1000</f>
        <v>3.7699999999999997E-2</v>
      </c>
    </row>
    <row r="11" spans="3:8" x14ac:dyDescent="0.35">
      <c r="C11" s="13"/>
      <c r="D11" s="14" t="s">
        <v>41</v>
      </c>
      <c r="E11" s="14"/>
      <c r="F11" s="14"/>
      <c r="G11" s="6">
        <f>(G8+G9+G10)</f>
        <v>0.47083999999999998</v>
      </c>
      <c r="H11" s="3"/>
    </row>
    <row r="12" spans="3:8" ht="43.5" x14ac:dyDescent="0.35">
      <c r="C12" s="13" t="s">
        <v>1</v>
      </c>
      <c r="D12" s="4" t="s">
        <v>43</v>
      </c>
      <c r="E12" s="5" t="s">
        <v>34</v>
      </c>
      <c r="F12" s="7" t="s">
        <v>42</v>
      </c>
      <c r="G12" s="8">
        <f>(24.4+((159.6/60)*2))/1000</f>
        <v>2.972E-2</v>
      </c>
      <c r="H12" s="3"/>
    </row>
    <row r="13" spans="3:8" x14ac:dyDescent="0.35">
      <c r="C13" s="13"/>
      <c r="D13" s="4" t="s">
        <v>44</v>
      </c>
      <c r="E13" s="4" t="s">
        <v>32</v>
      </c>
      <c r="F13" s="4" t="s">
        <v>36</v>
      </c>
      <c r="G13" s="9">
        <f>(711.1*12)/1000+G12</f>
        <v>8.5629200000000001</v>
      </c>
      <c r="H13" s="3"/>
    </row>
    <row r="14" spans="3:8" x14ac:dyDescent="0.35">
      <c r="C14" s="13"/>
      <c r="D14" s="4" t="s">
        <v>45</v>
      </c>
      <c r="E14" s="4" t="s">
        <v>33</v>
      </c>
      <c r="F14" s="4" t="s">
        <v>36</v>
      </c>
      <c r="G14" s="9">
        <f>(196.6*12)/1000+G12</f>
        <v>2.3889200000000002</v>
      </c>
      <c r="H14" s="3"/>
    </row>
    <row r="15" spans="3:8" ht="29" x14ac:dyDescent="0.35">
      <c r="C15" s="13"/>
      <c r="D15" s="4" t="s">
        <v>46</v>
      </c>
      <c r="E15" s="4" t="s">
        <v>29</v>
      </c>
      <c r="F15" s="5" t="s">
        <v>11</v>
      </c>
      <c r="G15" s="6">
        <f>0+G12</f>
        <v>2.972E-2</v>
      </c>
      <c r="H15" s="3"/>
    </row>
    <row r="16" spans="3:8" ht="29" x14ac:dyDescent="0.35">
      <c r="C16" s="13" t="s">
        <v>3</v>
      </c>
      <c r="D16" s="4" t="s">
        <v>47</v>
      </c>
      <c r="E16" s="4" t="s">
        <v>31</v>
      </c>
      <c r="F16" s="10" t="s">
        <v>27</v>
      </c>
      <c r="G16" s="9">
        <f>(6.5*2784)/1000</f>
        <v>18.096</v>
      </c>
      <c r="H16" s="3"/>
    </row>
    <row r="17" spans="3:8" ht="29" x14ac:dyDescent="0.35">
      <c r="C17" s="13"/>
      <c r="D17" s="4" t="s">
        <v>48</v>
      </c>
      <c r="E17" s="4" t="s">
        <v>30</v>
      </c>
      <c r="F17" s="10" t="s">
        <v>27</v>
      </c>
      <c r="G17" s="9">
        <f>(12.2*2784)/1000</f>
        <v>33.964799999999997</v>
      </c>
      <c r="H17" s="3"/>
    </row>
    <row r="18" spans="3:8" x14ac:dyDescent="0.35">
      <c r="C18" s="13" t="s">
        <v>4</v>
      </c>
      <c r="D18" s="4" t="s">
        <v>6</v>
      </c>
      <c r="E18" s="4" t="s">
        <v>7</v>
      </c>
      <c r="F18" s="4" t="s">
        <v>16</v>
      </c>
      <c r="G18" s="4">
        <f>(480*1.5)/1000</f>
        <v>0.72</v>
      </c>
    </row>
    <row r="19" spans="3:8" ht="43.5" x14ac:dyDescent="0.35">
      <c r="C19" s="13"/>
      <c r="D19" s="4" t="s">
        <v>21</v>
      </c>
      <c r="E19" s="5" t="s">
        <v>34</v>
      </c>
      <c r="F19" s="4" t="s">
        <v>17</v>
      </c>
      <c r="G19" s="4">
        <f>(24.4+((159.6/60)*14))/1000</f>
        <v>6.1639999999999993E-2</v>
      </c>
    </row>
    <row r="20" spans="3:8" ht="43.5" x14ac:dyDescent="0.35">
      <c r="C20" s="13"/>
      <c r="D20" s="4" t="s">
        <v>22</v>
      </c>
      <c r="E20" s="5" t="s">
        <v>34</v>
      </c>
      <c r="F20" s="4" t="s">
        <v>23</v>
      </c>
      <c r="G20" s="4">
        <f>(24.4+((159.6/60)*20))/1000</f>
        <v>7.7599999999999988E-2</v>
      </c>
    </row>
    <row r="21" spans="3:8" ht="43.5" x14ac:dyDescent="0.35">
      <c r="C21" s="13"/>
      <c r="D21" s="4" t="s">
        <v>19</v>
      </c>
      <c r="E21" s="5" t="s">
        <v>34</v>
      </c>
      <c r="F21" s="4" t="s">
        <v>20</v>
      </c>
      <c r="G21" s="4">
        <f>(24.4+(159.6/12))/1000</f>
        <v>3.7699999999999997E-2</v>
      </c>
    </row>
    <row r="22" spans="3:8" x14ac:dyDescent="0.35">
      <c r="C22" s="13"/>
      <c r="D22" s="15" t="s">
        <v>41</v>
      </c>
      <c r="E22" s="15"/>
      <c r="F22" s="15"/>
      <c r="G22" s="6">
        <f>(G21+G20+G19+G18)</f>
        <v>0.89693999999999996</v>
      </c>
      <c r="H22" s="3"/>
    </row>
    <row r="23" spans="3:8" x14ac:dyDescent="0.35">
      <c r="C23" s="13" t="s">
        <v>5</v>
      </c>
      <c r="D23" s="4" t="s">
        <v>6</v>
      </c>
      <c r="E23" s="4" t="s">
        <v>7</v>
      </c>
      <c r="F23" s="4" t="s">
        <v>24</v>
      </c>
      <c r="G23" s="4">
        <f>(2.5*480)/1000</f>
        <v>1.2</v>
      </c>
    </row>
    <row r="24" spans="3:8" ht="43.5" x14ac:dyDescent="0.35">
      <c r="C24" s="13"/>
      <c r="D24" s="5" t="s">
        <v>26</v>
      </c>
      <c r="E24" s="5" t="s">
        <v>34</v>
      </c>
      <c r="F24" s="5" t="s">
        <v>25</v>
      </c>
      <c r="G24" s="4">
        <f>(24.4+((159.6/60)*70))/1000</f>
        <v>0.21059999999999998</v>
      </c>
    </row>
    <row r="25" spans="3:8" ht="43.5" x14ac:dyDescent="0.35">
      <c r="C25" s="13"/>
      <c r="D25" s="4" t="s">
        <v>19</v>
      </c>
      <c r="E25" s="5" t="s">
        <v>34</v>
      </c>
      <c r="F25" s="4" t="s">
        <v>20</v>
      </c>
      <c r="G25" s="4">
        <f>(24.4+(159.6/12))/1000</f>
        <v>3.7699999999999997E-2</v>
      </c>
    </row>
    <row r="26" spans="3:8" x14ac:dyDescent="0.35">
      <c r="C26" s="13"/>
      <c r="D26" s="15" t="s">
        <v>41</v>
      </c>
      <c r="E26" s="15"/>
      <c r="F26" s="15"/>
      <c r="G26" s="6">
        <f>(G25+G24+G23)</f>
        <v>1.4482999999999999</v>
      </c>
      <c r="H26" s="3"/>
    </row>
    <row r="28" spans="3:8" x14ac:dyDescent="0.35">
      <c r="C28" s="1" t="s">
        <v>50</v>
      </c>
      <c r="D28" s="2" t="s">
        <v>10</v>
      </c>
    </row>
    <row r="29" spans="3:8" x14ac:dyDescent="0.35">
      <c r="D29" t="s">
        <v>12</v>
      </c>
    </row>
    <row r="30" spans="3:8" x14ac:dyDescent="0.35">
      <c r="D30" s="2" t="s">
        <v>0</v>
      </c>
    </row>
    <row r="31" spans="3:8" x14ac:dyDescent="0.35">
      <c r="D31" t="s">
        <v>15</v>
      </c>
    </row>
    <row r="32" spans="3:8" x14ac:dyDescent="0.35">
      <c r="D32" s="2" t="s">
        <v>28</v>
      </c>
    </row>
    <row r="33" spans="4:4" x14ac:dyDescent="0.35">
      <c r="D33" t="s">
        <v>39</v>
      </c>
    </row>
    <row r="34" spans="4:4" x14ac:dyDescent="0.35">
      <c r="D34" t="s">
        <v>40</v>
      </c>
    </row>
  </sheetData>
  <mergeCells count="8">
    <mergeCell ref="C8:C11"/>
    <mergeCell ref="D11:F11"/>
    <mergeCell ref="C12:C15"/>
    <mergeCell ref="C23:C26"/>
    <mergeCell ref="C18:C22"/>
    <mergeCell ref="D22:F22"/>
    <mergeCell ref="D26:F26"/>
    <mergeCell ref="C16:C17"/>
  </mergeCells>
  <hyperlinks>
    <hyperlink ref="D30" r:id="rId1"/>
    <hyperlink ref="D28" r:id="rId2"/>
    <hyperlink ref="D32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FtF</dc:creator>
  <cp:lastModifiedBy>Merel van Goor den Held</cp:lastModifiedBy>
  <dcterms:created xsi:type="dcterms:W3CDTF">2017-07-13T19:13:26Z</dcterms:created>
  <dcterms:modified xsi:type="dcterms:W3CDTF">2017-07-13T22:05:28Z</dcterms:modified>
</cp:coreProperties>
</file>